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<sst xmlns="http://schemas.openxmlformats.org/spreadsheetml/2006/main" count="70" uniqueCount="29">
  <si>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Перечень многоквартирных домов</t>
  </si>
  <si>
    <t>№ п/п</t>
  </si>
  <si>
    <t>Адрес МКД</t>
  </si>
  <si>
    <t>ФОТ, руб.</t>
  </si>
  <si>
    <t>Отчисле-ния в год, руб.</t>
  </si>
  <si>
    <t>Матери-алы в год руб.</t>
  </si>
  <si>
    <t>Дезинсек-ция и дератиза-ция, руб. в год</t>
  </si>
  <si>
    <t>Аварий-ная служба, руб. в год</t>
  </si>
  <si>
    <t>Общеэкс-плуата-ционные расходы, руб.</t>
  </si>
  <si>
    <t>Всего себестои-мость, руб. в год</t>
  </si>
  <si>
    <t xml:space="preserve">Рента-бельность,  </t>
  </si>
  <si>
    <t>ИТОГО, руб. в год</t>
  </si>
  <si>
    <t>Общая площадь площадь м2</t>
  </si>
  <si>
    <t>руб.в год</t>
  </si>
  <si>
    <t>ул. ВОИНОВА</t>
  </si>
  <si>
    <t>2к. 1</t>
  </si>
  <si>
    <t>2к.3</t>
  </si>
  <si>
    <t>2к. 4</t>
  </si>
  <si>
    <t>2к .6</t>
  </si>
  <si>
    <t>2к .7</t>
  </si>
  <si>
    <t>ул.ВОИНОВА</t>
  </si>
  <si>
    <t>2к.8</t>
  </si>
  <si>
    <t>2к. 9</t>
  </si>
  <si>
    <t>2к. 10</t>
  </si>
  <si>
    <t>2к.11</t>
  </si>
  <si>
    <t>2к.13</t>
  </si>
  <si>
    <t>ул. КОВАЛЕНКО</t>
  </si>
  <si>
    <t>ул. ПОБЕДЫ</t>
  </si>
  <si>
    <t>5а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</si>
</sst>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DD/MMM"/>
    <numFmt numFmtId="168" formatCode="MM/YY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/>
    </xf>
    <xf numFmtId="167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S18" sqref="S18"/>
    </sheetView>
  </sheetViews>
  <sheetFormatPr defaultColWidth="9.00390625" defaultRowHeight="12.75"/>
  <cols>
    <col min="2" max="2" width="15.375" style="0" customWidth="1"/>
    <col min="3" max="3" width="6.375" style="0" customWidth="1"/>
    <col min="4" max="12" width="0" style="0" hidden="1" customWidth="1"/>
    <col min="13" max="13" width="15.625" style="0" customWidth="1"/>
  </cols>
  <sheetData>
    <row r="1" ht="12.75">
      <c r="B1" s="1"/>
    </row>
    <row r="2" ht="12.75">
      <c r="A2" s="1"/>
    </row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ht="12.75">
      <c r="A4" s="1"/>
    </row>
    <row r="5" spans="1:13" ht="12.75" customHeight="1">
      <c r="A5" s="3" t="s">
        <v>1</v>
      </c>
      <c r="B5" s="3" t="s">
        <v>2</v>
      </c>
      <c r="C5" s="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3" t="s">
        <v>11</v>
      </c>
      <c r="M5" s="5" t="s">
        <v>12</v>
      </c>
    </row>
    <row r="6" spans="1:13" ht="12.75">
      <c r="A6" s="3"/>
      <c r="B6" s="3"/>
      <c r="C6" s="3"/>
      <c r="D6" s="3"/>
      <c r="E6" s="4"/>
      <c r="F6" s="4"/>
      <c r="G6" s="4"/>
      <c r="H6" s="4"/>
      <c r="I6" s="4"/>
      <c r="J6" s="4"/>
      <c r="K6" s="4" t="s">
        <v>13</v>
      </c>
      <c r="L6" s="3"/>
      <c r="M6" s="5"/>
    </row>
    <row r="7" spans="1:13" ht="12.75">
      <c r="A7" s="6">
        <v>1</v>
      </c>
      <c r="B7" s="7" t="s">
        <v>14</v>
      </c>
      <c r="C7" s="6">
        <v>8</v>
      </c>
      <c r="D7" s="8">
        <f>M7*27.78142</f>
        <v>51181.710066</v>
      </c>
      <c r="E7" s="8">
        <f>D7*34%</f>
        <v>17401.781422440003</v>
      </c>
      <c r="F7" s="8" t="e">
        <f>#REF!*1.15</f>
        <v>#REF!</v>
      </c>
      <c r="G7" s="9">
        <f>M7*0.023*12</f>
        <v>508.4748</v>
      </c>
      <c r="H7" s="8">
        <f>M7*0.138*12</f>
        <v>3050.8488</v>
      </c>
      <c r="I7" s="8">
        <f>D7*25%</f>
        <v>12795.4275165</v>
      </c>
      <c r="J7" s="8" t="e">
        <f>D7+E7+F7+G7+H7+I7</f>
        <v>#REF!</v>
      </c>
      <c r="K7" s="8" t="e">
        <f>J7*3%</f>
        <v>#REF!</v>
      </c>
      <c r="L7" s="8" t="e">
        <f>J7+K7</f>
        <v>#REF!</v>
      </c>
      <c r="M7" s="10">
        <v>1842.3</v>
      </c>
    </row>
    <row r="8" spans="1:13" ht="12.75">
      <c r="A8" s="6">
        <v>2</v>
      </c>
      <c r="B8" s="7" t="s">
        <v>14</v>
      </c>
      <c r="C8" s="6">
        <v>10</v>
      </c>
      <c r="D8" s="8">
        <f>M8*27.78142</f>
        <v>221741.29312880003</v>
      </c>
      <c r="E8" s="8">
        <f>D8*34%</f>
        <v>75392.03966379202</v>
      </c>
      <c r="F8" s="8" t="e">
        <f>#REF!*1.15</f>
        <v>#REF!</v>
      </c>
      <c r="G8" s="9">
        <f>M8*0.023*12</f>
        <v>2202.93264</v>
      </c>
      <c r="H8" s="8">
        <f>M8*0.138*12</f>
        <v>13217.595840000002</v>
      </c>
      <c r="I8" s="8">
        <f>D8*25%</f>
        <v>55435.323282200006</v>
      </c>
      <c r="J8" s="8" t="e">
        <f>D8+E8+F8+G8+H8+I8</f>
        <v>#REF!</v>
      </c>
      <c r="K8" s="8" t="e">
        <f>J8*3%</f>
        <v>#REF!</v>
      </c>
      <c r="L8" s="8" t="e">
        <f>J8+K8</f>
        <v>#REF!</v>
      </c>
      <c r="M8" s="11">
        <v>7981.64</v>
      </c>
    </row>
    <row r="9" spans="1:13" ht="12.75">
      <c r="A9" s="6">
        <v>3</v>
      </c>
      <c r="B9" s="7" t="s">
        <v>14</v>
      </c>
      <c r="C9" s="6">
        <v>14</v>
      </c>
      <c r="D9" s="8">
        <f>M9*27.78142</f>
        <v>105103.77940079999</v>
      </c>
      <c r="E9" s="8">
        <f>D9*34%</f>
        <v>35735.284996272</v>
      </c>
      <c r="F9" s="8" t="e">
        <f>#REF!*1.15</f>
        <v>#REF!</v>
      </c>
      <c r="G9" s="9">
        <f>M9*0.023*12</f>
        <v>1044.1742399999998</v>
      </c>
      <c r="H9" s="8">
        <f>M9*0.138*12</f>
        <v>6265.04544</v>
      </c>
      <c r="I9" s="8">
        <f>D9*25%</f>
        <v>26275.944850199998</v>
      </c>
      <c r="J9" s="8" t="e">
        <f>D9+E9+F9+G9+H9+I9</f>
        <v>#REF!</v>
      </c>
      <c r="K9" s="8" t="e">
        <f>J9*3%</f>
        <v>#REF!</v>
      </c>
      <c r="L9" s="8" t="e">
        <f>J9+K9</f>
        <v>#REF!</v>
      </c>
      <c r="M9" s="11">
        <v>3783.24</v>
      </c>
    </row>
    <row r="10" spans="1:13" ht="12.75">
      <c r="A10" s="6">
        <v>4</v>
      </c>
      <c r="B10" s="7" t="s">
        <v>14</v>
      </c>
      <c r="C10" s="6">
        <v>16</v>
      </c>
      <c r="D10" s="8">
        <f>M10*27.78142</f>
        <v>105103.77940079999</v>
      </c>
      <c r="E10" s="8">
        <f>D10*34%</f>
        <v>35735.284996272</v>
      </c>
      <c r="F10" s="8" t="e">
        <f>#REF!*1.15</f>
        <v>#REF!</v>
      </c>
      <c r="G10" s="9">
        <f>M10*0.023*12</f>
        <v>1044.1742399999998</v>
      </c>
      <c r="H10" s="8">
        <f>M10*0.138*12</f>
        <v>6265.04544</v>
      </c>
      <c r="I10" s="8">
        <f>D10*25%</f>
        <v>26275.944850199998</v>
      </c>
      <c r="J10" s="8" t="e">
        <f>D10+E10+F10+G10+H10+I10</f>
        <v>#REF!</v>
      </c>
      <c r="K10" s="8" t="e">
        <f>J10*3%</f>
        <v>#REF!</v>
      </c>
      <c r="L10" s="8" t="e">
        <f>J10+K10</f>
        <v>#REF!</v>
      </c>
      <c r="M10" s="11">
        <v>3783.24</v>
      </c>
    </row>
    <row r="11" spans="1:13" ht="12.75">
      <c r="A11" s="6">
        <v>5</v>
      </c>
      <c r="B11" s="7" t="s">
        <v>14</v>
      </c>
      <c r="C11" s="6">
        <v>18</v>
      </c>
      <c r="D11" s="8">
        <f>M11*27.78142</f>
        <v>105103.77940079999</v>
      </c>
      <c r="E11" s="8">
        <f>D11*34%</f>
        <v>35735.284996272</v>
      </c>
      <c r="F11" s="8" t="e">
        <f>#REF!*1.15</f>
        <v>#REF!</v>
      </c>
      <c r="G11" s="9">
        <f>M11*0.023*12</f>
        <v>1044.1742399999998</v>
      </c>
      <c r="H11" s="8">
        <f>M11*0.138*12</f>
        <v>6265.04544</v>
      </c>
      <c r="I11" s="8">
        <f>D11*25%</f>
        <v>26275.944850199998</v>
      </c>
      <c r="J11" s="8" t="e">
        <f>D11+E11+F11+G11+H11+I11</f>
        <v>#REF!</v>
      </c>
      <c r="K11" s="8" t="e">
        <f>J11*3%</f>
        <v>#REF!</v>
      </c>
      <c r="L11" s="8" t="e">
        <f>J11+K11</f>
        <v>#REF!</v>
      </c>
      <c r="M11" s="11">
        <v>3783.24</v>
      </c>
    </row>
    <row r="12" spans="1:13" ht="12.75">
      <c r="A12" s="6">
        <v>6</v>
      </c>
      <c r="B12" s="7" t="s">
        <v>14</v>
      </c>
      <c r="C12" s="6">
        <v>22</v>
      </c>
      <c r="D12" s="8">
        <f>M12*27.78142</f>
        <v>105103.77940079999</v>
      </c>
      <c r="E12" s="8">
        <f>D12*34%</f>
        <v>35735.284996272</v>
      </c>
      <c r="F12" s="8" t="e">
        <f>#REF!*1.15</f>
        <v>#REF!</v>
      </c>
      <c r="G12" s="9">
        <f>M12*0.023*12</f>
        <v>1044.1742399999998</v>
      </c>
      <c r="H12" s="8">
        <f>M12*0.138*12</f>
        <v>6265.04544</v>
      </c>
      <c r="I12" s="8">
        <f>D12*25%</f>
        <v>26275.944850199998</v>
      </c>
      <c r="J12" s="8" t="e">
        <f>D12+E12+F12+G12+H12+I12</f>
        <v>#REF!</v>
      </c>
      <c r="K12" s="8" t="e">
        <f>J12*3%</f>
        <v>#REF!</v>
      </c>
      <c r="L12" s="8" t="e">
        <f>J12+K12</f>
        <v>#REF!</v>
      </c>
      <c r="M12" s="11">
        <v>3783.24</v>
      </c>
    </row>
    <row r="13" spans="1:13" ht="12.75">
      <c r="A13" s="6">
        <v>7</v>
      </c>
      <c r="B13" s="7" t="s">
        <v>14</v>
      </c>
      <c r="C13" s="6">
        <v>24</v>
      </c>
      <c r="D13" s="8">
        <f>M13*27.78142</f>
        <v>103291.5973742</v>
      </c>
      <c r="E13" s="8">
        <f>D13*34%</f>
        <v>35119.143107228</v>
      </c>
      <c r="F13" s="8" t="e">
        <f>#REF!*1.15</f>
        <v>#REF!</v>
      </c>
      <c r="G13" s="9">
        <f>M13*0.023*12</f>
        <v>1026.17076</v>
      </c>
      <c r="H13" s="8">
        <f>M13*0.138*12</f>
        <v>6157.024560000002</v>
      </c>
      <c r="I13" s="8">
        <f>D13*25%</f>
        <v>25822.89934355</v>
      </c>
      <c r="J13" s="8" t="e">
        <f>D13+E13+F13+G13+H13+I13</f>
        <v>#REF!</v>
      </c>
      <c r="K13" s="8" t="e">
        <f>J13*3%</f>
        <v>#REF!</v>
      </c>
      <c r="L13" s="8" t="e">
        <f>J13+K13</f>
        <v>#REF!</v>
      </c>
      <c r="M13" s="11">
        <v>3718.01</v>
      </c>
    </row>
    <row r="14" spans="1:13" ht="12.75">
      <c r="A14" s="6">
        <v>8</v>
      </c>
      <c r="B14" s="7" t="s">
        <v>14</v>
      </c>
      <c r="C14" s="12" t="s">
        <v>15</v>
      </c>
      <c r="D14" s="8">
        <f>M14*27.78142</f>
        <v>105702.74681600001</v>
      </c>
      <c r="E14" s="8">
        <f>D14*34%</f>
        <v>35938.93391744001</v>
      </c>
      <c r="F14" s="8" t="e">
        <f>#REF!*1.15</f>
        <v>#REF!</v>
      </c>
      <c r="G14" s="9">
        <f>M14*0.023*12</f>
        <v>1050.1248</v>
      </c>
      <c r="H14" s="8">
        <f>M14*0.138*12</f>
        <v>6300.7488</v>
      </c>
      <c r="I14" s="8">
        <f>D14*25%</f>
        <v>26425.686704000003</v>
      </c>
      <c r="J14" s="8" t="e">
        <f>D14+E14+F14+G14+H14+I14</f>
        <v>#REF!</v>
      </c>
      <c r="K14" s="8" t="e">
        <f>J14*3%</f>
        <v>#REF!</v>
      </c>
      <c r="L14" s="8" t="e">
        <f>J14+K14</f>
        <v>#REF!</v>
      </c>
      <c r="M14" s="11">
        <v>3804.8</v>
      </c>
    </row>
    <row r="15" spans="1:13" ht="12.75">
      <c r="A15" s="6">
        <v>9</v>
      </c>
      <c r="B15" s="7" t="s">
        <v>14</v>
      </c>
      <c r="C15" s="12" t="s">
        <v>16</v>
      </c>
      <c r="D15" s="8">
        <f>M15*27.78142</f>
        <v>106836.228752</v>
      </c>
      <c r="E15" s="8">
        <f>D15*34%</f>
        <v>36324.31777568</v>
      </c>
      <c r="F15" s="8" t="e">
        <f>#REF!*1.15</f>
        <v>#REF!</v>
      </c>
      <c r="G15" s="9">
        <f>M15*0.023*12</f>
        <v>1061.3855999999998</v>
      </c>
      <c r="H15" s="8">
        <f>M15*0.138*12</f>
        <v>6368.3136</v>
      </c>
      <c r="I15" s="8">
        <f>D15*25%</f>
        <v>26709.057188</v>
      </c>
      <c r="J15" s="8" t="e">
        <f>D15+E15+F15+G15+H15+I15</f>
        <v>#REF!</v>
      </c>
      <c r="K15" s="8" t="e">
        <f>J15*3%</f>
        <v>#REF!</v>
      </c>
      <c r="L15" s="8" t="e">
        <f>J15+K15</f>
        <v>#REF!</v>
      </c>
      <c r="M15" s="11">
        <v>3845.6</v>
      </c>
    </row>
    <row r="16" spans="1:13" ht="12.75">
      <c r="A16" s="6">
        <v>10</v>
      </c>
      <c r="B16" s="7" t="s">
        <v>14</v>
      </c>
      <c r="C16" s="12" t="s">
        <v>17</v>
      </c>
      <c r="D16" s="8">
        <f>M16*27.78142</f>
        <v>106184.19882460001</v>
      </c>
      <c r="E16" s="8">
        <f>D16*34%</f>
        <v>36102.62760036401</v>
      </c>
      <c r="F16" s="8" t="e">
        <f>#REF!*1.15</f>
        <v>#REF!</v>
      </c>
      <c r="G16" s="9">
        <f>M16*0.023*12</f>
        <v>1054.90788</v>
      </c>
      <c r="H16" s="8">
        <f>M16*0.138*12</f>
        <v>6329.447280000001</v>
      </c>
      <c r="I16" s="8">
        <f>D16*25%</f>
        <v>26546.049706150003</v>
      </c>
      <c r="J16" s="8" t="e">
        <f>D16+E16+F16+G16+H16+I16</f>
        <v>#REF!</v>
      </c>
      <c r="K16" s="8" t="e">
        <f>J16*3%</f>
        <v>#REF!</v>
      </c>
      <c r="L16" s="8" t="e">
        <f>J16+K16</f>
        <v>#REF!</v>
      </c>
      <c r="M16" s="11">
        <v>3822.13</v>
      </c>
    </row>
    <row r="17" spans="1:13" ht="12.75">
      <c r="A17" s="6">
        <v>11</v>
      </c>
      <c r="B17" s="7" t="s">
        <v>14</v>
      </c>
      <c r="C17" s="12" t="s">
        <v>18</v>
      </c>
      <c r="D17" s="8">
        <f>M17*27.78142</f>
        <v>105569.67381420001</v>
      </c>
      <c r="E17" s="8">
        <f>D17*34%</f>
        <v>35893.689096828006</v>
      </c>
      <c r="F17" s="8" t="e">
        <f>#REF!*1.15</f>
        <v>#REF!</v>
      </c>
      <c r="G17" s="9">
        <f>M17*0.023*12</f>
        <v>1048.80276</v>
      </c>
      <c r="H17" s="8">
        <f>M17*0.138*12</f>
        <v>6292.81656</v>
      </c>
      <c r="I17" s="8">
        <f>D17*25%</f>
        <v>26392.418453550003</v>
      </c>
      <c r="J17" s="8" t="e">
        <f>D17+E17+F17+G17+H17+I17</f>
        <v>#REF!</v>
      </c>
      <c r="K17" s="8" t="e">
        <f>J17*3%</f>
        <v>#REF!</v>
      </c>
      <c r="L17" s="8" t="e">
        <f>J17+K17</f>
        <v>#REF!</v>
      </c>
      <c r="M17" s="11">
        <v>3800.01</v>
      </c>
    </row>
    <row r="18" spans="1:13" ht="12.75">
      <c r="A18" s="6">
        <v>12</v>
      </c>
      <c r="B18" s="7" t="s">
        <v>14</v>
      </c>
      <c r="C18" s="12" t="s">
        <v>19</v>
      </c>
      <c r="D18" s="8">
        <f>M18*27.78142</f>
        <v>108548.11985239999</v>
      </c>
      <c r="E18" s="8">
        <f>D18*34%</f>
        <v>36906.360749816</v>
      </c>
      <c r="F18" s="8" t="e">
        <f>#REF!*1.15</f>
        <v>#REF!</v>
      </c>
      <c r="G18" s="9">
        <f>M18*0.023*12</f>
        <v>1078.3927199999998</v>
      </c>
      <c r="H18" s="8">
        <f>M18*0.138*12</f>
        <v>6470.356320000001</v>
      </c>
      <c r="I18" s="8">
        <f>D18*25%</f>
        <v>27137.029963099998</v>
      </c>
      <c r="J18" s="8" t="e">
        <f>D18+E18+F18+G18+H18+I18</f>
        <v>#REF!</v>
      </c>
      <c r="K18" s="8" t="e">
        <f>J18*3%</f>
        <v>#REF!</v>
      </c>
      <c r="L18" s="8" t="e">
        <f>J18+K18</f>
        <v>#REF!</v>
      </c>
      <c r="M18" s="11">
        <v>3907.22</v>
      </c>
    </row>
    <row r="19" spans="1:13" ht="12.75">
      <c r="A19" s="6">
        <v>13</v>
      </c>
      <c r="B19" s="7" t="s">
        <v>20</v>
      </c>
      <c r="C19" s="6" t="s">
        <v>21</v>
      </c>
      <c r="D19" s="8">
        <f>M19*27.78142</f>
        <v>74457.5393704</v>
      </c>
      <c r="E19" s="8">
        <f>D19*34%</f>
        <v>25315.563385936002</v>
      </c>
      <c r="F19" s="8" t="e">
        <f>#REF!*1.15</f>
        <v>#REF!</v>
      </c>
      <c r="G19" s="9">
        <f>M19*0.023*12</f>
        <v>739.7131199999999</v>
      </c>
      <c r="H19" s="8">
        <f>M19*0.138*12</f>
        <v>4438.27872</v>
      </c>
      <c r="I19" s="8">
        <f>D19*25%</f>
        <v>18614.3848426</v>
      </c>
      <c r="J19" s="8" t="e">
        <f>D19+E19+F19+G19+H19+I19</f>
        <v>#REF!</v>
      </c>
      <c r="K19" s="8" t="e">
        <f>J19*3%</f>
        <v>#REF!</v>
      </c>
      <c r="L19" s="8" t="e">
        <f>J19+K19</f>
        <v>#REF!</v>
      </c>
      <c r="M19" s="11">
        <v>2680.12</v>
      </c>
    </row>
    <row r="20" spans="1:13" ht="12.75">
      <c r="A20" s="6">
        <v>14</v>
      </c>
      <c r="B20" s="7" t="s">
        <v>14</v>
      </c>
      <c r="C20" s="12" t="s">
        <v>22</v>
      </c>
      <c r="D20" s="8">
        <f>M20*27.78142</f>
        <v>111678.530258</v>
      </c>
      <c r="E20" s="8">
        <f>D20*34%</f>
        <v>37970.70028772</v>
      </c>
      <c r="F20" s="8" t="e">
        <f>#REF!*1.15</f>
        <v>#REF!</v>
      </c>
      <c r="G20" s="9">
        <f>M20*0.023*12</f>
        <v>1109.4924</v>
      </c>
      <c r="H20" s="8">
        <f>M20*0.138*12</f>
        <v>6656.9544000000005</v>
      </c>
      <c r="I20" s="8">
        <f>D20*25%</f>
        <v>27919.6325645</v>
      </c>
      <c r="J20" s="8" t="e">
        <f>D20+E20+F20+G20+H20+I20</f>
        <v>#REF!</v>
      </c>
      <c r="K20" s="8" t="e">
        <f>J20*3%</f>
        <v>#REF!</v>
      </c>
      <c r="L20" s="8" t="e">
        <f>J20+K20</f>
        <v>#REF!</v>
      </c>
      <c r="M20" s="11">
        <v>4019.9</v>
      </c>
    </row>
    <row r="21" spans="1:13" ht="12.75">
      <c r="A21" s="6">
        <v>15</v>
      </c>
      <c r="B21" s="7" t="s">
        <v>14</v>
      </c>
      <c r="C21" s="12" t="s">
        <v>23</v>
      </c>
      <c r="D21" s="8">
        <f>M21*27.78142</f>
        <v>105424.932616</v>
      </c>
      <c r="E21" s="8">
        <f>D21*34%</f>
        <v>35844.477089440006</v>
      </c>
      <c r="F21" s="8" t="e">
        <f>#REF!*1.15</f>
        <v>#REF!</v>
      </c>
      <c r="G21" s="9">
        <f>M21*0.023*12</f>
        <v>1047.3648</v>
      </c>
      <c r="H21" s="8">
        <f>M21*0.138*12</f>
        <v>6284.1888</v>
      </c>
      <c r="I21" s="8">
        <f>D21*25%</f>
        <v>26356.233154</v>
      </c>
      <c r="J21" s="8" t="e">
        <f>D21+E21+F21+G21+H21+I21</f>
        <v>#REF!</v>
      </c>
      <c r="K21" s="8" t="e">
        <f>J21*3%</f>
        <v>#REF!</v>
      </c>
      <c r="L21" s="8" t="e">
        <f>J21+K21</f>
        <v>#REF!</v>
      </c>
      <c r="M21" s="11">
        <v>3794.8</v>
      </c>
    </row>
    <row r="22" spans="1:13" ht="12.75">
      <c r="A22" s="6">
        <v>16</v>
      </c>
      <c r="B22" s="7" t="s">
        <v>14</v>
      </c>
      <c r="C22" s="12" t="s">
        <v>24</v>
      </c>
      <c r="D22" s="8">
        <f>M22*27.78142</f>
        <v>110578.6638402</v>
      </c>
      <c r="E22" s="8">
        <f>D22*34%</f>
        <v>37596.745705668</v>
      </c>
      <c r="F22" s="8" t="e">
        <f>#REF!*1.15</f>
        <v>#REF!</v>
      </c>
      <c r="G22" s="9">
        <f>M22*0.023*12</f>
        <v>1098.56556</v>
      </c>
      <c r="H22" s="8">
        <f>M22*0.138*12</f>
        <v>6591.39336</v>
      </c>
      <c r="I22" s="8">
        <f>D22*25%</f>
        <v>27644.66596005</v>
      </c>
      <c r="J22" s="8" t="e">
        <f>D22+E22+F22+G22+H22+I22</f>
        <v>#REF!</v>
      </c>
      <c r="K22" s="8" t="e">
        <f>J22*3%</f>
        <v>#REF!</v>
      </c>
      <c r="L22" s="8" t="e">
        <f>J22+K22</f>
        <v>#REF!</v>
      </c>
      <c r="M22" s="11">
        <v>3980.31</v>
      </c>
    </row>
    <row r="23" spans="1:13" ht="12.75">
      <c r="A23" s="6">
        <v>17</v>
      </c>
      <c r="B23" s="7" t="s">
        <v>14</v>
      </c>
      <c r="C23" s="13" t="s">
        <v>25</v>
      </c>
      <c r="D23" s="8">
        <f>M23*27.78142</f>
        <v>107261.284478</v>
      </c>
      <c r="E23" s="8">
        <f>D23*34%</f>
        <v>36468.836722520005</v>
      </c>
      <c r="F23" s="8" t="e">
        <f>#REF!*1.15</f>
        <v>#REF!</v>
      </c>
      <c r="G23" s="9">
        <f>M23*0.023*12</f>
        <v>1065.6084</v>
      </c>
      <c r="H23" s="8">
        <f>M23*0.138*12</f>
        <v>6393.6504</v>
      </c>
      <c r="I23" s="8">
        <f>D23*25%</f>
        <v>26815.3211195</v>
      </c>
      <c r="J23" s="8" t="e">
        <f>D23+E23+F23+G23+H23+I23</f>
        <v>#REF!</v>
      </c>
      <c r="K23" s="8" t="e">
        <f>J23*3%</f>
        <v>#REF!</v>
      </c>
      <c r="L23" s="8" t="e">
        <f>J23+K23</f>
        <v>#REF!</v>
      </c>
      <c r="M23" s="11">
        <v>3860.9</v>
      </c>
    </row>
    <row r="24" spans="1:13" ht="12.75">
      <c r="A24" s="6">
        <v>18</v>
      </c>
      <c r="B24" s="14" t="s">
        <v>26</v>
      </c>
      <c r="C24" s="15">
        <v>18</v>
      </c>
      <c r="D24" s="8">
        <f>M24*27.78142</f>
        <v>157153.936656</v>
      </c>
      <c r="E24" s="8">
        <f>D24*34%</f>
        <v>53432.33846304</v>
      </c>
      <c r="F24" s="8" t="e">
        <f>#REF!*1.15</f>
        <v>#REF!</v>
      </c>
      <c r="G24" s="9">
        <f>M24*0.023*12</f>
        <v>1561.2768</v>
      </c>
      <c r="H24" s="8">
        <f>M24*0.138*12</f>
        <v>9367.660800000001</v>
      </c>
      <c r="I24" s="8">
        <f>D24*25%</f>
        <v>39288.484164</v>
      </c>
      <c r="J24" s="8" t="e">
        <f>D24+E24+F24+G24+H24+I24</f>
        <v>#REF!</v>
      </c>
      <c r="K24" s="8" t="e">
        <f>J24*3%</f>
        <v>#REF!</v>
      </c>
      <c r="L24" s="8" t="e">
        <f>J24+K24</f>
        <v>#REF!</v>
      </c>
      <c r="M24" s="11">
        <v>5656.8</v>
      </c>
    </row>
    <row r="25" spans="1:13" ht="12.75">
      <c r="A25" s="6">
        <v>19</v>
      </c>
      <c r="B25" s="14" t="s">
        <v>26</v>
      </c>
      <c r="C25" s="15">
        <v>20</v>
      </c>
      <c r="D25" s="8">
        <f>M25*27.78142</f>
        <v>157718.17729619998</v>
      </c>
      <c r="E25" s="8">
        <f>D25*34%</f>
        <v>53624.180280707995</v>
      </c>
      <c r="F25" s="8" t="e">
        <f>#REF!*1.15</f>
        <v>#REF!</v>
      </c>
      <c r="G25" s="9">
        <f>M25*0.023*12</f>
        <v>1566.8823599999996</v>
      </c>
      <c r="H25" s="8">
        <f>M25*0.138*12</f>
        <v>9401.294160000001</v>
      </c>
      <c r="I25" s="8">
        <f>D25*25%</f>
        <v>39429.544324049995</v>
      </c>
      <c r="J25" s="8" t="e">
        <f>D25+E25+F25+G25+H25+I25</f>
        <v>#REF!</v>
      </c>
      <c r="K25" s="8" t="e">
        <f>J25*3%</f>
        <v>#REF!</v>
      </c>
      <c r="L25" s="8" t="e">
        <f>J25+K25</f>
        <v>#REF!</v>
      </c>
      <c r="M25" s="11">
        <v>5677.11</v>
      </c>
    </row>
    <row r="26" spans="1:13" ht="12.75">
      <c r="A26" s="6">
        <v>20</v>
      </c>
      <c r="B26" s="7" t="s">
        <v>26</v>
      </c>
      <c r="C26" s="6">
        <v>22</v>
      </c>
      <c r="D26" s="8">
        <f>M26*27.78142</f>
        <v>99194.1157384</v>
      </c>
      <c r="E26" s="8">
        <f>D26*34%</f>
        <v>33725.999351056</v>
      </c>
      <c r="F26" s="8" t="e">
        <f>#REF!*1.15</f>
        <v>#REF!</v>
      </c>
      <c r="G26" s="9">
        <f>M26*0.023*12</f>
        <v>985.46352</v>
      </c>
      <c r="H26" s="8">
        <f>M26*0.138*12</f>
        <v>5912.781120000001</v>
      </c>
      <c r="I26" s="8">
        <f>D26*25%</f>
        <v>24798.5289346</v>
      </c>
      <c r="J26" s="8" t="e">
        <f>D26+E26+F26+G26+H26+I26</f>
        <v>#REF!</v>
      </c>
      <c r="K26" s="8" t="e">
        <f>J26*3%</f>
        <v>#REF!</v>
      </c>
      <c r="L26" s="8" t="e">
        <f>J26+K26</f>
        <v>#REF!</v>
      </c>
      <c r="M26" s="11">
        <v>3570.52</v>
      </c>
    </row>
    <row r="27" spans="1:13" ht="12.75">
      <c r="A27" s="6">
        <v>21</v>
      </c>
      <c r="B27" s="14" t="s">
        <v>26</v>
      </c>
      <c r="C27" s="15">
        <v>24</v>
      </c>
      <c r="D27" s="8">
        <f>M27*27.78142</f>
        <v>104430.63559420001</v>
      </c>
      <c r="E27" s="8">
        <f>D27*34%</f>
        <v>35506.41610202801</v>
      </c>
      <c r="F27" s="8" t="e">
        <f>#REF!*1.15</f>
        <v>#REF!</v>
      </c>
      <c r="G27" s="9">
        <f>M27*0.023*12</f>
        <v>1037.4867600000002</v>
      </c>
      <c r="H27" s="8">
        <f>M27*0.138*12</f>
        <v>6224.920560000001</v>
      </c>
      <c r="I27" s="8">
        <f>D27*25%</f>
        <v>26107.658898550002</v>
      </c>
      <c r="J27" s="8" t="e">
        <f>D27+E27+F27+G27+H27+I27</f>
        <v>#REF!</v>
      </c>
      <c r="K27" s="8" t="e">
        <f>J27*3%</f>
        <v>#REF!</v>
      </c>
      <c r="L27" s="8" t="e">
        <f>J27+K27</f>
        <v>#REF!</v>
      </c>
      <c r="M27" s="11">
        <v>3759.01</v>
      </c>
    </row>
    <row r="28" spans="1:13" ht="12.75">
      <c r="A28" s="6">
        <v>22</v>
      </c>
      <c r="B28" s="14" t="s">
        <v>26</v>
      </c>
      <c r="C28" s="15">
        <v>26</v>
      </c>
      <c r="D28" s="8">
        <f>M28*27.78142</f>
        <v>110982.0500586</v>
      </c>
      <c r="E28" s="8">
        <f>D28*34%</f>
        <v>37733.897019924</v>
      </c>
      <c r="F28" s="8" t="e">
        <f>#REF!*1.15</f>
        <v>#REF!</v>
      </c>
      <c r="G28" s="9">
        <f>M28*0.023*12</f>
        <v>1102.5730800000001</v>
      </c>
      <c r="H28" s="8">
        <f>M28*0.138*12</f>
        <v>6615.438480000001</v>
      </c>
      <c r="I28" s="8">
        <f>D28*25%</f>
        <v>27745.51251465</v>
      </c>
      <c r="J28" s="8" t="e">
        <f>D28+E28+F28+G28+H28+I28</f>
        <v>#REF!</v>
      </c>
      <c r="K28" s="8" t="e">
        <f>J28*3%</f>
        <v>#REF!</v>
      </c>
      <c r="L28" s="8" t="e">
        <f>J28+K28</f>
        <v>#REF!</v>
      </c>
      <c r="M28" s="11">
        <v>3994.83</v>
      </c>
    </row>
    <row r="29" spans="1:13" ht="12.75">
      <c r="A29" s="6">
        <v>23</v>
      </c>
      <c r="B29" s="14" t="s">
        <v>26</v>
      </c>
      <c r="C29" s="15">
        <v>34</v>
      </c>
      <c r="D29" s="8">
        <f>M29*27.78142</f>
        <v>110942.8782564</v>
      </c>
      <c r="E29" s="8">
        <f>D29*34%</f>
        <v>37720.578607176</v>
      </c>
      <c r="F29" s="8" t="e">
        <f>#REF!*1.15</f>
        <v>#REF!</v>
      </c>
      <c r="G29" s="9">
        <f>M29*0.023*12</f>
        <v>1102.18392</v>
      </c>
      <c r="H29" s="8">
        <f>M29*0.138*12</f>
        <v>6613.103520000001</v>
      </c>
      <c r="I29" s="8">
        <f>D29*25%</f>
        <v>27735.7195641</v>
      </c>
      <c r="J29" s="8" t="e">
        <f>D29+E29+F29+G29+H29+I29</f>
        <v>#REF!</v>
      </c>
      <c r="K29" s="8" t="e">
        <f>J29*3%</f>
        <v>#REF!</v>
      </c>
      <c r="L29" s="8" t="e">
        <f>J29+K29</f>
        <v>#REF!</v>
      </c>
      <c r="M29" s="11">
        <v>3993.42</v>
      </c>
    </row>
    <row r="30" spans="1:13" ht="12.75">
      <c r="A30" s="6">
        <v>24</v>
      </c>
      <c r="B30" s="14" t="s">
        <v>26</v>
      </c>
      <c r="C30" s="15">
        <v>36</v>
      </c>
      <c r="D30" s="8">
        <f>M30*27.78142</f>
        <v>105103.77940079999</v>
      </c>
      <c r="E30" s="8">
        <f>D30*34%</f>
        <v>35735.284996272</v>
      </c>
      <c r="F30" s="8" t="e">
        <f>#REF!*1.15</f>
        <v>#REF!</v>
      </c>
      <c r="G30" s="9">
        <f>M30*0.023*12</f>
        <v>1044.1742399999998</v>
      </c>
      <c r="H30" s="8">
        <f>M30*0.138*12</f>
        <v>6265.04544</v>
      </c>
      <c r="I30" s="8">
        <f>D30*25%</f>
        <v>26275.944850199998</v>
      </c>
      <c r="J30" s="8" t="e">
        <f>D30+E30+F30+G30+H30+I30</f>
        <v>#REF!</v>
      </c>
      <c r="K30" s="8" t="e">
        <f>J30*3%</f>
        <v>#REF!</v>
      </c>
      <c r="L30" s="8" t="e">
        <f>J30+K30</f>
        <v>#REF!</v>
      </c>
      <c r="M30" s="11">
        <v>3783.24</v>
      </c>
    </row>
    <row r="31" spans="1:13" ht="12.75">
      <c r="A31" s="6">
        <v>25</v>
      </c>
      <c r="B31" s="14" t="s">
        <v>26</v>
      </c>
      <c r="C31" s="15">
        <v>38</v>
      </c>
      <c r="D31" s="8">
        <f>M31*27.78142</f>
        <v>105142.6733888</v>
      </c>
      <c r="E31" s="8">
        <f>D31*34%</f>
        <v>35748.508952192</v>
      </c>
      <c r="F31" s="8" t="e">
        <f>#REF!*1.15</f>
        <v>#REF!</v>
      </c>
      <c r="G31" s="9">
        <f>M31*0.023*12</f>
        <v>1044.56064</v>
      </c>
      <c r="H31" s="8">
        <f>M31*0.138*12</f>
        <v>6267.363840000001</v>
      </c>
      <c r="I31" s="8">
        <f>D31*25%</f>
        <v>26285.6683472</v>
      </c>
      <c r="J31" s="8" t="e">
        <f>D31+E31+F31+G31+H31+I31</f>
        <v>#REF!</v>
      </c>
      <c r="K31" s="8" t="e">
        <f>J31*3%</f>
        <v>#REF!</v>
      </c>
      <c r="L31" s="8" t="e">
        <f>J31+K31</f>
        <v>#REF!</v>
      </c>
      <c r="M31" s="11">
        <v>3784.64</v>
      </c>
    </row>
    <row r="32" spans="1:13" ht="12.75">
      <c r="A32" s="6">
        <v>26</v>
      </c>
      <c r="B32" s="14" t="s">
        <v>26</v>
      </c>
      <c r="C32" s="15">
        <v>42</v>
      </c>
      <c r="D32" s="8">
        <f>M32*27.78142</f>
        <v>105103.77940079999</v>
      </c>
      <c r="E32" s="8">
        <f>D32*34%</f>
        <v>35735.284996272</v>
      </c>
      <c r="F32" s="8" t="e">
        <f>#REF!*1.15</f>
        <v>#REF!</v>
      </c>
      <c r="G32" s="9">
        <f>M32*0.023*12</f>
        <v>1044.1742399999998</v>
      </c>
      <c r="H32" s="8">
        <f>M32*0.138*12</f>
        <v>6265.04544</v>
      </c>
      <c r="I32" s="8">
        <f>D32*25%</f>
        <v>26275.944850199998</v>
      </c>
      <c r="J32" s="8" t="e">
        <f>D32+E32+F32+G32+H32+I32</f>
        <v>#REF!</v>
      </c>
      <c r="K32" s="8" t="e">
        <f>J32*3%</f>
        <v>#REF!</v>
      </c>
      <c r="L32" s="8" t="e">
        <f>J32+K32</f>
        <v>#REF!</v>
      </c>
      <c r="M32" s="11">
        <v>3783.24</v>
      </c>
    </row>
    <row r="33" spans="1:13" ht="12.75">
      <c r="A33" s="6">
        <v>27</v>
      </c>
      <c r="B33" s="14" t="s">
        <v>26</v>
      </c>
      <c r="C33" s="15">
        <v>44</v>
      </c>
      <c r="D33" s="8">
        <f>M33*27.78142</f>
        <v>105104.05721500001</v>
      </c>
      <c r="E33" s="8">
        <f>D33*34%</f>
        <v>35735.3794531</v>
      </c>
      <c r="F33" s="8" t="e">
        <f>#REF!*1.15</f>
        <v>#REF!</v>
      </c>
      <c r="G33" s="9">
        <f>M33*0.023*12</f>
        <v>1044.177</v>
      </c>
      <c r="H33" s="8">
        <f>M33*0.138*12</f>
        <v>6265.062000000001</v>
      </c>
      <c r="I33" s="8">
        <f>D33*25%</f>
        <v>26276.014303750002</v>
      </c>
      <c r="J33" s="8" t="e">
        <f>D33+E33+F33+G33+H33+I33</f>
        <v>#REF!</v>
      </c>
      <c r="K33" s="8" t="e">
        <f>J33*3%</f>
        <v>#REF!</v>
      </c>
      <c r="L33" s="8" t="e">
        <f>J33+K33</f>
        <v>#REF!</v>
      </c>
      <c r="M33" s="11">
        <v>3783.25</v>
      </c>
    </row>
    <row r="34" spans="1:13" ht="12.75">
      <c r="A34" s="6">
        <v>28</v>
      </c>
      <c r="B34" s="14" t="s">
        <v>26</v>
      </c>
      <c r="C34" s="15">
        <v>46</v>
      </c>
      <c r="D34" s="8">
        <f>M34*27.78142</f>
        <v>105141.2843178</v>
      </c>
      <c r="E34" s="8">
        <f>D34*34%</f>
        <v>35748.036668052</v>
      </c>
      <c r="F34" s="8" t="e">
        <f>#REF!*1.15</f>
        <v>#REF!</v>
      </c>
      <c r="G34" s="9">
        <f>M34*0.023*12</f>
        <v>1044.54684</v>
      </c>
      <c r="H34" s="8">
        <f>M34*0.138*12</f>
        <v>6267.281040000002</v>
      </c>
      <c r="I34" s="8">
        <f>D34*25%</f>
        <v>26285.32107945</v>
      </c>
      <c r="J34" s="8" t="e">
        <f>D34+E34+F34+G34+H34+I34</f>
        <v>#REF!</v>
      </c>
      <c r="K34" s="8" t="e">
        <f>J34*3%</f>
        <v>#REF!</v>
      </c>
      <c r="L34" s="8" t="e">
        <f>J34+K34</f>
        <v>#REF!</v>
      </c>
      <c r="M34" s="11">
        <v>3784.59</v>
      </c>
    </row>
    <row r="35" spans="1:13" ht="12.75">
      <c r="A35" s="6">
        <v>29</v>
      </c>
      <c r="B35" s="14" t="s">
        <v>26</v>
      </c>
      <c r="C35" s="15">
        <v>48</v>
      </c>
      <c r="D35" s="8">
        <f>M35*27.78142</f>
        <v>157756.79347</v>
      </c>
      <c r="E35" s="8">
        <f>D35*34%</f>
        <v>53637.3097798</v>
      </c>
      <c r="F35" s="8" t="e">
        <f>#REF!*1.15</f>
        <v>#REF!</v>
      </c>
      <c r="G35" s="9">
        <f>M35*0.023*12</f>
        <v>1567.266</v>
      </c>
      <c r="H35" s="8">
        <f>M35*0.138*12</f>
        <v>9403.596000000001</v>
      </c>
      <c r="I35" s="8">
        <f>D35*25%</f>
        <v>39439.1983675</v>
      </c>
      <c r="J35" s="8" t="e">
        <f>D35+E35+F35+G35+H35+I35</f>
        <v>#REF!</v>
      </c>
      <c r="K35" s="8" t="e">
        <f>J35*3%</f>
        <v>#REF!</v>
      </c>
      <c r="L35" s="8" t="e">
        <f>J35+K35</f>
        <v>#REF!</v>
      </c>
      <c r="M35" s="11">
        <v>5678.5</v>
      </c>
    </row>
    <row r="36" spans="1:13" ht="12.75">
      <c r="A36" s="6">
        <v>30</v>
      </c>
      <c r="B36" s="14" t="s">
        <v>26</v>
      </c>
      <c r="C36" s="15">
        <v>50</v>
      </c>
      <c r="D36" s="8">
        <f>M36*27.78142</f>
        <v>163604.22675159998</v>
      </c>
      <c r="E36" s="8">
        <f>D36*34%</f>
        <v>55625.437095543995</v>
      </c>
      <c r="F36" s="8" t="e">
        <f>#REF!*1.15</f>
        <v>#REF!</v>
      </c>
      <c r="G36" s="9">
        <f>M36*0.023*12</f>
        <v>1625.3584799999999</v>
      </c>
      <c r="H36" s="8">
        <f>M36*0.138*12</f>
        <v>9752.150880000001</v>
      </c>
      <c r="I36" s="8">
        <f>D36*25%</f>
        <v>40901.056687899996</v>
      </c>
      <c r="J36" s="8" t="e">
        <f>D36+E36+F36+G36+H36+I36</f>
        <v>#REF!</v>
      </c>
      <c r="K36" s="8" t="e">
        <f>J36*3%</f>
        <v>#REF!</v>
      </c>
      <c r="L36" s="8" t="e">
        <f>J36+K36</f>
        <v>#REF!</v>
      </c>
      <c r="M36" s="11">
        <v>5888.98</v>
      </c>
    </row>
    <row r="37" spans="1:13" ht="12.75">
      <c r="A37" s="6">
        <v>31</v>
      </c>
      <c r="B37" s="14" t="s">
        <v>26</v>
      </c>
      <c r="C37" s="15">
        <v>52</v>
      </c>
      <c r="D37" s="8">
        <f>M37*27.78142</f>
        <v>169416.655444</v>
      </c>
      <c r="E37" s="8">
        <f>D37*34%</f>
        <v>57601.662850960005</v>
      </c>
      <c r="F37" s="8" t="e">
        <f>#REF!*1.15</f>
        <v>#REF!</v>
      </c>
      <c r="G37" s="9">
        <f>M37*0.023*12</f>
        <v>1683.1032</v>
      </c>
      <c r="H37" s="8">
        <f>M37*0.138*12</f>
        <v>10098.619200000001</v>
      </c>
      <c r="I37" s="8">
        <f>D37*25%</f>
        <v>42354.163861</v>
      </c>
      <c r="J37" s="8" t="e">
        <f>D37+E37+F37+G37+H37+I37</f>
        <v>#REF!</v>
      </c>
      <c r="K37" s="8" t="e">
        <f>J37*3%</f>
        <v>#REF!</v>
      </c>
      <c r="L37" s="8" t="e">
        <f>J37+K37</f>
        <v>#REF!</v>
      </c>
      <c r="M37" s="11">
        <v>6098.2</v>
      </c>
    </row>
    <row r="38" spans="1:13" ht="12.75">
      <c r="A38" s="6">
        <v>32</v>
      </c>
      <c r="B38" s="7" t="s">
        <v>26</v>
      </c>
      <c r="C38" s="6">
        <v>54</v>
      </c>
      <c r="D38" s="8">
        <f>M38*27.78142</f>
        <v>101159.3733892</v>
      </c>
      <c r="E38" s="8">
        <f>D38*34%</f>
        <v>34394.186952328004</v>
      </c>
      <c r="F38" s="8" t="e">
        <f>#REF!*1.15</f>
        <v>#REF!</v>
      </c>
      <c r="G38" s="9">
        <f>M38*0.023*12</f>
        <v>1004.98776</v>
      </c>
      <c r="H38" s="8">
        <f>M38*0.138*12</f>
        <v>6029.926560000001</v>
      </c>
      <c r="I38" s="8">
        <f>D38*25%</f>
        <v>25289.8433473</v>
      </c>
      <c r="J38" s="8" t="e">
        <f>D38+E38+F38+G38+H38+I38</f>
        <v>#REF!</v>
      </c>
      <c r="K38" s="8" t="e">
        <f>J38*3%</f>
        <v>#REF!</v>
      </c>
      <c r="L38" s="8" t="e">
        <f>J38+K38</f>
        <v>#REF!</v>
      </c>
      <c r="M38" s="11">
        <v>3641.26</v>
      </c>
    </row>
    <row r="39" spans="1:13" ht="12.75">
      <c r="A39" s="6">
        <v>33</v>
      </c>
      <c r="B39" s="14" t="s">
        <v>26</v>
      </c>
      <c r="C39" s="15">
        <v>56</v>
      </c>
      <c r="D39" s="8">
        <f>M39*27.78142</f>
        <v>105103.77940079999</v>
      </c>
      <c r="E39" s="8">
        <f>D39*34%</f>
        <v>35735.284996272</v>
      </c>
      <c r="F39" s="8" t="e">
        <f>#REF!*1.15</f>
        <v>#REF!</v>
      </c>
      <c r="G39" s="9">
        <f>M39*0.023*12</f>
        <v>1044.1742399999998</v>
      </c>
      <c r="H39" s="8">
        <f>M39*0.138*12</f>
        <v>6265.04544</v>
      </c>
      <c r="I39" s="8">
        <f>D39*25%</f>
        <v>26275.944850199998</v>
      </c>
      <c r="J39" s="8" t="e">
        <f>D39+E39+F39+G39+H39+I39</f>
        <v>#REF!</v>
      </c>
      <c r="K39" s="8" t="e">
        <f>J39*3%</f>
        <v>#REF!</v>
      </c>
      <c r="L39" s="8" t="e">
        <f>J39+K39</f>
        <v>#REF!</v>
      </c>
      <c r="M39" s="11">
        <v>3783.24</v>
      </c>
    </row>
    <row r="40" spans="1:13" ht="12.75">
      <c r="A40" s="6">
        <v>34</v>
      </c>
      <c r="B40" s="14" t="s">
        <v>26</v>
      </c>
      <c r="C40" s="15">
        <v>58</v>
      </c>
      <c r="D40" s="8">
        <f>M40*27.78142</f>
        <v>104585.10028940001</v>
      </c>
      <c r="E40" s="8">
        <f>D40*34%</f>
        <v>35558.93409839601</v>
      </c>
      <c r="F40" s="8" t="e">
        <f>#REF!*1.15</f>
        <v>#REF!</v>
      </c>
      <c r="G40" s="9">
        <f>M40*0.023*12</f>
        <v>1039.02132</v>
      </c>
      <c r="H40" s="8">
        <f>M40*0.138*12</f>
        <v>6234.127920000001</v>
      </c>
      <c r="I40" s="8">
        <f>D40*25%</f>
        <v>26146.275072350003</v>
      </c>
      <c r="J40" s="8" t="e">
        <f>D40+E40+F40+G40+H40+I40</f>
        <v>#REF!</v>
      </c>
      <c r="K40" s="8" t="e">
        <f>J40*3%</f>
        <v>#REF!</v>
      </c>
      <c r="L40" s="8" t="e">
        <f>J40+K40</f>
        <v>#REF!</v>
      </c>
      <c r="M40" s="11">
        <v>3764.57</v>
      </c>
    </row>
    <row r="41" spans="1:13" ht="12.75">
      <c r="A41" s="6">
        <v>35</v>
      </c>
      <c r="B41" s="14" t="s">
        <v>26</v>
      </c>
      <c r="C41" s="15">
        <v>60</v>
      </c>
      <c r="D41" s="8">
        <f>M41*27.78142</f>
        <v>110942.8782564</v>
      </c>
      <c r="E41" s="8">
        <f>D41*34%</f>
        <v>37720.578607176</v>
      </c>
      <c r="F41" s="8" t="e">
        <f>#REF!*1.15</f>
        <v>#REF!</v>
      </c>
      <c r="G41" s="9">
        <f>M41*0.023*12</f>
        <v>1102.18392</v>
      </c>
      <c r="H41" s="8">
        <f>M41*0.138*12</f>
        <v>6613.103520000001</v>
      </c>
      <c r="I41" s="8">
        <f>D41*25%</f>
        <v>27735.7195641</v>
      </c>
      <c r="J41" s="8" t="e">
        <f>D41+E41+F41+G41+H41+I41</f>
        <v>#REF!</v>
      </c>
      <c r="K41" s="8" t="e">
        <f>J41*3%</f>
        <v>#REF!</v>
      </c>
      <c r="L41" s="8" t="e">
        <f>J41+K41</f>
        <v>#REF!</v>
      </c>
      <c r="M41" s="11">
        <v>3993.42</v>
      </c>
    </row>
    <row r="42" spans="1:13" ht="12.75">
      <c r="A42" s="6">
        <v>36</v>
      </c>
      <c r="B42" s="7" t="s">
        <v>27</v>
      </c>
      <c r="C42" s="6">
        <v>1</v>
      </c>
      <c r="D42" s="8">
        <f>M42*27.78142</f>
        <v>102363.420132</v>
      </c>
      <c r="E42" s="8">
        <f>D42*34%</f>
        <v>34803.562844880005</v>
      </c>
      <c r="F42" s="8" t="e">
        <f>#REF!*1.15</f>
        <v>#REF!</v>
      </c>
      <c r="G42" s="9">
        <f>M42*0.023*12</f>
        <v>1016.9496</v>
      </c>
      <c r="H42" s="8">
        <f>M42*0.138*12</f>
        <v>6101.6976</v>
      </c>
      <c r="I42" s="8">
        <f>D42*25%</f>
        <v>25590.855033</v>
      </c>
      <c r="J42" s="8" t="e">
        <f>D42+E42+F42+G42+H42+I42</f>
        <v>#REF!</v>
      </c>
      <c r="K42" s="8" t="e">
        <f>J42*3%</f>
        <v>#REF!</v>
      </c>
      <c r="L42" s="8" t="e">
        <f>J42+K42</f>
        <v>#REF!</v>
      </c>
      <c r="M42" s="11">
        <v>3684.6</v>
      </c>
    </row>
    <row r="43" spans="1:13" ht="12.75">
      <c r="A43" s="6">
        <v>37</v>
      </c>
      <c r="B43" s="7" t="s">
        <v>27</v>
      </c>
      <c r="C43" s="6">
        <v>3</v>
      </c>
      <c r="D43" s="8">
        <f>M43*27.78142</f>
        <v>46895.03696</v>
      </c>
      <c r="E43" s="8">
        <f>D43*34%</f>
        <v>15944.3125664</v>
      </c>
      <c r="F43" s="8" t="e">
        <f>#REF!*1.15</f>
        <v>#REF!</v>
      </c>
      <c r="G43" s="9">
        <f>M43*0.023*12</f>
        <v>465.888</v>
      </c>
      <c r="H43" s="8">
        <f>M43*0.138*12</f>
        <v>2795.3280000000004</v>
      </c>
      <c r="I43" s="8">
        <f>D43*25%</f>
        <v>11723.75924</v>
      </c>
      <c r="J43" s="8" t="e">
        <f>D43+E43+F43+G43+H43+I43</f>
        <v>#REF!</v>
      </c>
      <c r="K43" s="8" t="e">
        <f>J43*3%</f>
        <v>#REF!</v>
      </c>
      <c r="L43" s="8" t="e">
        <f>J43+K43</f>
        <v>#REF!</v>
      </c>
      <c r="M43" s="11">
        <v>1688</v>
      </c>
    </row>
    <row r="44" spans="1:13" ht="12.75">
      <c r="A44" s="6">
        <v>38</v>
      </c>
      <c r="B44" s="14" t="s">
        <v>27</v>
      </c>
      <c r="C44" s="15">
        <v>5</v>
      </c>
      <c r="D44" s="8">
        <f>M44*27.78142</f>
        <v>110942.8782564</v>
      </c>
      <c r="E44" s="8">
        <f>D44*34%</f>
        <v>37720.578607176</v>
      </c>
      <c r="F44" s="8" t="e">
        <f>#REF!*1.15</f>
        <v>#REF!</v>
      </c>
      <c r="G44" s="9">
        <f>M44*0.023*12</f>
        <v>1102.18392</v>
      </c>
      <c r="H44" s="8">
        <f>M44*0.138*12</f>
        <v>6613.103520000001</v>
      </c>
      <c r="I44" s="8">
        <f>D44*25%</f>
        <v>27735.7195641</v>
      </c>
      <c r="J44" s="8" t="e">
        <f>D44+E44+F44+G44+H44+I44</f>
        <v>#REF!</v>
      </c>
      <c r="K44" s="8" t="e">
        <f>J44*3%</f>
        <v>#REF!</v>
      </c>
      <c r="L44" s="8" t="e">
        <f>J44+K44</f>
        <v>#REF!</v>
      </c>
      <c r="M44" s="11">
        <v>3993.42</v>
      </c>
    </row>
    <row r="45" spans="1:13" ht="12.75">
      <c r="A45" s="6">
        <v>39</v>
      </c>
      <c r="B45" s="7" t="s">
        <v>27</v>
      </c>
      <c r="C45" s="6">
        <v>6</v>
      </c>
      <c r="D45" s="8">
        <f>M45*27.78142</f>
        <v>28478.733642</v>
      </c>
      <c r="E45" s="8">
        <f>D45*34%</f>
        <v>9682.76943828</v>
      </c>
      <c r="F45" s="8" t="e">
        <f>#REF!*1.15</f>
        <v>#REF!</v>
      </c>
      <c r="G45" s="9">
        <f>M45*0.023*12</f>
        <v>282.9276</v>
      </c>
      <c r="H45" s="8">
        <f>M45*0.138*12</f>
        <v>1697.5656</v>
      </c>
      <c r="I45" s="8">
        <f>D45*25%</f>
        <v>7119.6834105</v>
      </c>
      <c r="J45" s="8" t="e">
        <f>D45+E45+F45+G45+H45+I45</f>
        <v>#REF!</v>
      </c>
      <c r="K45" s="8" t="e">
        <f>J45*3%</f>
        <v>#REF!</v>
      </c>
      <c r="L45" s="8" t="e">
        <f>J45+K45</f>
        <v>#REF!</v>
      </c>
      <c r="M45" s="11">
        <v>1025.1</v>
      </c>
    </row>
    <row r="46" spans="1:13" ht="12.75">
      <c r="A46" s="6">
        <v>40</v>
      </c>
      <c r="B46" s="14" t="s">
        <v>27</v>
      </c>
      <c r="C46" s="15">
        <v>7</v>
      </c>
      <c r="D46" s="8">
        <f>M46*27.78142</f>
        <v>105132.9498918</v>
      </c>
      <c r="E46" s="8">
        <f>D46*34%</f>
        <v>35745.202963212</v>
      </c>
      <c r="F46" s="8" t="e">
        <f>#REF!*1.15</f>
        <v>#REF!</v>
      </c>
      <c r="G46" s="9">
        <f>M46*0.023*12</f>
        <v>1044.4640399999998</v>
      </c>
      <c r="H46" s="8">
        <f>M46*0.138*12</f>
        <v>6266.784240000001</v>
      </c>
      <c r="I46" s="8">
        <f>D46*25%</f>
        <v>26283.23747295</v>
      </c>
      <c r="J46" s="8" t="e">
        <f>D46+E46+F46+G46+H46+I46</f>
        <v>#REF!</v>
      </c>
      <c r="K46" s="8" t="e">
        <f>J46*3%</f>
        <v>#REF!</v>
      </c>
      <c r="L46" s="8" t="e">
        <f>J46+K46</f>
        <v>#REF!</v>
      </c>
      <c r="M46" s="11">
        <v>3784.29</v>
      </c>
    </row>
    <row r="47" spans="1:13" ht="12.75">
      <c r="A47" s="6">
        <v>41</v>
      </c>
      <c r="B47" s="14" t="s">
        <v>27</v>
      </c>
      <c r="C47" s="15">
        <v>9</v>
      </c>
      <c r="D47" s="8">
        <f>M47*27.78142</f>
        <v>105103.77940079999</v>
      </c>
      <c r="E47" s="8">
        <f>D47*34%</f>
        <v>35735.284996272</v>
      </c>
      <c r="F47" s="8" t="e">
        <f>#REF!*1.15</f>
        <v>#REF!</v>
      </c>
      <c r="G47" s="9">
        <f>M47*0.023*12</f>
        <v>1044.1742399999998</v>
      </c>
      <c r="H47" s="8">
        <f>M47*0.138*12</f>
        <v>6265.04544</v>
      </c>
      <c r="I47" s="8">
        <f>D47*25%</f>
        <v>26275.944850199998</v>
      </c>
      <c r="J47" s="8" t="e">
        <f>D47+E47+F47+G47+H47+I47</f>
        <v>#REF!</v>
      </c>
      <c r="K47" s="8" t="e">
        <f>J47*3%</f>
        <v>#REF!</v>
      </c>
      <c r="L47" s="8" t="e">
        <f>J47+K47</f>
        <v>#REF!</v>
      </c>
      <c r="M47" s="11">
        <v>3783.24</v>
      </c>
    </row>
    <row r="48" spans="1:13" ht="12.75">
      <c r="A48" s="6">
        <v>42</v>
      </c>
      <c r="B48" s="14" t="s">
        <v>27</v>
      </c>
      <c r="C48" s="15">
        <v>11</v>
      </c>
      <c r="D48" s="8">
        <f>M48*27.78142</f>
        <v>104194.4935242</v>
      </c>
      <c r="E48" s="8">
        <f>D48*34%</f>
        <v>35426.12779822801</v>
      </c>
      <c r="F48" s="8" t="e">
        <f>#REF!*1.15</f>
        <v>#REF!</v>
      </c>
      <c r="G48" s="9">
        <f>M48*0.023*12</f>
        <v>1035.14076</v>
      </c>
      <c r="H48" s="8">
        <f>M48*0.138*12</f>
        <v>6210.844560000001</v>
      </c>
      <c r="I48" s="8">
        <f>D48*25%</f>
        <v>26048.62338105</v>
      </c>
      <c r="J48" s="8" t="e">
        <f>D48+E48+F48+G48+H48+I48</f>
        <v>#REF!</v>
      </c>
      <c r="K48" s="8" t="e">
        <f>J48*3%</f>
        <v>#REF!</v>
      </c>
      <c r="L48" s="8" t="e">
        <f>J48+K48</f>
        <v>#REF!</v>
      </c>
      <c r="M48" s="11">
        <v>3750.51</v>
      </c>
    </row>
    <row r="49" spans="1:13" ht="12.75">
      <c r="A49" s="6">
        <v>43</v>
      </c>
      <c r="B49" s="14" t="s">
        <v>27</v>
      </c>
      <c r="C49" s="15">
        <v>15</v>
      </c>
      <c r="D49" s="8">
        <f>M49*27.78142</f>
        <v>122296.58898200002</v>
      </c>
      <c r="E49" s="8">
        <f>D49*34%</f>
        <v>41580.84025388001</v>
      </c>
      <c r="F49" s="8" t="e">
        <f>#REF!*1.15</f>
        <v>#REF!</v>
      </c>
      <c r="G49" s="9">
        <f>M49*0.023*12</f>
        <v>1214.9796000000001</v>
      </c>
      <c r="H49" s="8">
        <f>M49*0.138*12</f>
        <v>7289.877600000001</v>
      </c>
      <c r="I49" s="8">
        <f>D49*25%</f>
        <v>30574.147245500004</v>
      </c>
      <c r="J49" s="8" t="e">
        <f>D49+E49+F49+G49+H49+I49</f>
        <v>#REF!</v>
      </c>
      <c r="K49" s="8" t="e">
        <f>J49*3%</f>
        <v>#REF!</v>
      </c>
      <c r="L49" s="8" t="e">
        <f>J49+K49</f>
        <v>#REF!</v>
      </c>
      <c r="M49" s="11">
        <v>4402.1</v>
      </c>
    </row>
    <row r="50" spans="1:13" ht="12.75">
      <c r="A50" s="6">
        <v>44</v>
      </c>
      <c r="B50" s="14" t="s">
        <v>27</v>
      </c>
      <c r="C50" s="15">
        <v>17</v>
      </c>
      <c r="D50" s="8">
        <f>M50*27.78142</f>
        <v>104627.0502336</v>
      </c>
      <c r="E50" s="8">
        <f>D50*34%</f>
        <v>35573.197079424004</v>
      </c>
      <c r="F50" s="8" t="e">
        <f>#REF!*1.15</f>
        <v>#REF!</v>
      </c>
      <c r="G50" s="9">
        <f>M50*0.023*12</f>
        <v>1039.43808</v>
      </c>
      <c r="H50" s="8">
        <f>M50*0.138*12</f>
        <v>6236.628480000001</v>
      </c>
      <c r="I50" s="8">
        <f>D50*25%</f>
        <v>26156.7625584</v>
      </c>
      <c r="J50" s="8" t="e">
        <f>D50+E50+F50+G50+H50+I50</f>
        <v>#REF!</v>
      </c>
      <c r="K50" s="8" t="e">
        <f>J50*3%</f>
        <v>#REF!</v>
      </c>
      <c r="L50" s="8" t="e">
        <f>J50+K50</f>
        <v>#REF!</v>
      </c>
      <c r="M50" s="11">
        <v>3766.08</v>
      </c>
    </row>
    <row r="51" spans="1:13" ht="12.75">
      <c r="A51" s="6">
        <v>45</v>
      </c>
      <c r="B51" s="14" t="s">
        <v>27</v>
      </c>
      <c r="C51" s="15" t="s">
        <v>28</v>
      </c>
      <c r="D51" s="8">
        <f>M51*27.78142</f>
        <v>138040.31969600002</v>
      </c>
      <c r="E51" s="8">
        <f>D51*34%</f>
        <v>46933.70869664001</v>
      </c>
      <c r="F51" s="8" t="e">
        <f>#REF!*1.15</f>
        <v>#REF!</v>
      </c>
      <c r="G51" s="9">
        <f>M51*0.023*12</f>
        <v>1371.3888</v>
      </c>
      <c r="H51" s="8">
        <f>M51*0.138*12</f>
        <v>8228.3328</v>
      </c>
      <c r="I51" s="8">
        <f>D51*25%</f>
        <v>34510.079924000005</v>
      </c>
      <c r="J51" s="8" t="e">
        <f>D51+E51+F51+G51+H51+I51</f>
        <v>#REF!</v>
      </c>
      <c r="K51" s="8" t="e">
        <f>J51*3%</f>
        <v>#REF!</v>
      </c>
      <c r="L51" s="8" t="e">
        <f>J51+K51</f>
        <v>#REF!</v>
      </c>
      <c r="M51" s="11">
        <v>4968.8</v>
      </c>
    </row>
  </sheetData>
  <sheetProtection selectLockedCells="1" selectUnlockedCells="1"/>
  <mergeCells count="11">
    <mergeCell ref="A5:A6"/>
    <mergeCell ref="B5:C6"/>
    <mergeCell ref="D5:D6"/>
    <mergeCell ref="E5:E6"/>
    <mergeCell ref="F5:F6"/>
    <mergeCell ref="G5:G6"/>
    <mergeCell ref="H5:H6"/>
    <mergeCell ref="I5:I6"/>
    <mergeCell ref="J5:J6"/>
    <mergeCell ref="L5:L6"/>
    <mergeCell ref="M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Пользователь </cp:lastModifiedBy>
  <cp:lastPrinted>2012-10-22T10:21:07Z</cp:lastPrinted>
  <dcterms:created xsi:type="dcterms:W3CDTF">2010-11-10T15:23:42Z</dcterms:created>
  <dcterms:modified xsi:type="dcterms:W3CDTF">2012-11-22T10:22:51Z</dcterms:modified>
  <cp:category/>
  <cp:version/>
  <cp:contentType/>
  <cp:contentStatus/>
  <cp:revision>5</cp:revision>
</cp:coreProperties>
</file>